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mc:AlternateContent xmlns:mc="http://schemas.openxmlformats.org/markup-compatibility/2006">
    <mc:Choice Requires="x15">
      <x15ac:absPath xmlns:x15ac="http://schemas.microsoft.com/office/spreadsheetml/2010/11/ac" url="C:\Users\t2k6\Desktop\Investments\Tools\"/>
    </mc:Choice>
  </mc:AlternateContent>
  <xr:revisionPtr revIDLastSave="0" documentId="13_ncr:1_{33204CBB-87E8-4A88-B2AC-FFE4995E3DCB}" xr6:coauthVersionLast="47" xr6:coauthVersionMax="47" xr10:uidLastSave="{00000000-0000-0000-0000-000000000000}"/>
  <bookViews>
    <workbookView xWindow="28680" yWindow="-120" windowWidth="29040" windowHeight="15840"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5" i="1" l="1"/>
  <c r="G12" i="1"/>
  <c r="E12" i="1"/>
  <c r="L28" i="1"/>
  <c r="I28" i="1"/>
  <c r="J25" i="1"/>
  <c r="K25" i="1"/>
  <c r="L25" i="1"/>
  <c r="M25" i="1"/>
  <c r="N25" i="1"/>
  <c r="I25" i="1"/>
  <c r="K16" i="1"/>
  <c r="K28" i="1" s="1"/>
  <c r="L16" i="1"/>
  <c r="N16" i="1"/>
  <c r="N28" i="1" s="1"/>
  <c r="I16" i="1"/>
  <c r="J11" i="1" l="1"/>
  <c r="K11" i="1"/>
  <c r="L11" i="1"/>
  <c r="M11" i="1"/>
  <c r="N11" i="1"/>
  <c r="I11" i="1"/>
  <c r="J20" i="1"/>
  <c r="J24" i="1" s="1"/>
  <c r="K20" i="1"/>
  <c r="L20" i="1"/>
  <c r="M20" i="1"/>
  <c r="N20" i="1"/>
  <c r="I20" i="1"/>
  <c r="E22" i="1"/>
  <c r="G22" i="1" s="1"/>
  <c r="E23" i="1"/>
  <c r="E24" i="1"/>
  <c r="E21" i="1"/>
  <c r="E13" i="1"/>
  <c r="G13" i="1" s="1"/>
  <c r="E14" i="1"/>
  <c r="G14" i="1" s="1"/>
  <c r="E15" i="1"/>
  <c r="C7" i="1" l="1"/>
  <c r="D25" i="1"/>
  <c r="D16" i="1"/>
  <c r="R9" i="1"/>
  <c r="L19" i="1" l="1"/>
  <c r="M19" i="1"/>
  <c r="N19" i="1"/>
  <c r="J10" i="1"/>
  <c r="J19" i="1" s="1"/>
  <c r="K10" i="1" l="1"/>
  <c r="K19" i="1" s="1"/>
  <c r="S15" i="1"/>
  <c r="S13" i="1"/>
  <c r="S11" i="1"/>
  <c r="G24" i="1"/>
  <c r="G23" i="1"/>
  <c r="I10" i="1"/>
  <c r="I19" i="1" s="1"/>
  <c r="M12" i="1"/>
  <c r="J15" i="1"/>
  <c r="M16" i="1" l="1"/>
  <c r="M28" i="1" s="1"/>
  <c r="J16" i="1"/>
  <c r="J28" i="1" s="1"/>
  <c r="G21" i="1"/>
  <c r="E25" i="1"/>
  <c r="E16" i="1" l="1"/>
  <c r="E28" i="1" s="1"/>
  <c r="G2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Travis Henderson</author>
  </authors>
  <commentList>
    <comment ref="A10" authorId="0" shapeId="0" xr:uid="{D31B5C46-985B-45DA-85AA-99DBECAAA703}">
      <text>
        <r>
          <rPr>
            <sz val="9"/>
            <color indexed="81"/>
            <rFont val="Tahoma"/>
            <family val="2"/>
          </rPr>
          <t xml:space="preserve">Nice to have even number to easily divide, so you might want to round down
</t>
        </r>
      </text>
    </comment>
    <comment ref="A12" authorId="0" shapeId="0" xr:uid="{0927D202-BF7D-454C-B834-7207E11478F2}">
      <text>
        <r>
          <rPr>
            <sz val="9"/>
            <color indexed="81"/>
            <rFont val="Tahoma"/>
            <family val="2"/>
          </rPr>
          <t>See example below for how to number each</t>
        </r>
      </text>
    </comment>
    <comment ref="I13" authorId="0" shapeId="0" xr:uid="{300E8F2F-5231-465B-A27E-66912A464E04}">
      <text>
        <r>
          <rPr>
            <sz val="9"/>
            <color indexed="81"/>
            <rFont val="Tahoma"/>
            <family val="2"/>
          </rPr>
          <t>Delete I12-N15 numbers first, as you start to input them you will see remaining amounts to allocate, look at I11 so you know the monly amount to put in each month</t>
        </r>
      </text>
    </comment>
  </commentList>
</comments>
</file>

<file path=xl/sharedStrings.xml><?xml version="1.0" encoding="utf-8"?>
<sst xmlns="http://schemas.openxmlformats.org/spreadsheetml/2006/main" count="47" uniqueCount="39">
  <si>
    <t>Remaining</t>
  </si>
  <si>
    <t>Total</t>
  </si>
  <si>
    <t>Traditonal IRA</t>
  </si>
  <si>
    <t>Strategy 2 - Buying on the dips</t>
  </si>
  <si>
    <t>5% Drop</t>
  </si>
  <si>
    <t>10% drop</t>
  </si>
  <si>
    <t>15% drop</t>
  </si>
  <si>
    <t>Buy all remaining</t>
  </si>
  <si>
    <t>Today's Date</t>
  </si>
  <si>
    <t>Dollar Cost Averaging Worksheet.</t>
  </si>
  <si>
    <t>Buy additional 1 month</t>
  </si>
  <si>
    <t>Step 1.</t>
  </si>
  <si>
    <t>Step 2</t>
  </si>
  <si>
    <t>Enter Fund names,symbols and percentages - the total amount for each fund will autopopulate</t>
  </si>
  <si>
    <t>Step 3</t>
  </si>
  <si>
    <t>Assuming this is a mainly growth portfolio - enter the value of the SP500 Index on the day you started the investments.</t>
  </si>
  <si>
    <t>This spreadsheet is set up to dollar cost average in over the next 6 months.</t>
  </si>
  <si>
    <t>Enter opening balance and today's date</t>
  </si>
  <si>
    <t>Only enter the fields in yellow</t>
  </si>
  <si>
    <t>Month by month repeat the purchase until all fund positions are purchased.</t>
  </si>
  <si>
    <t>Call the customer before each purchase as we do not have discretion to buy without permission.</t>
  </si>
  <si>
    <t>Then enter the dates of the next 5 purchases and put them on your outlook calendar to remind you.</t>
  </si>
  <si>
    <t>Update this sheet every month and save in customers HH file.</t>
  </si>
  <si>
    <t>Buy additional 2 month</t>
  </si>
  <si>
    <t>ROTH</t>
  </si>
  <si>
    <t>Grand Total</t>
  </si>
  <si>
    <t>AIVSX</t>
  </si>
  <si>
    <t>AWSHX</t>
  </si>
  <si>
    <t>AMRMX</t>
  </si>
  <si>
    <t>Investment Co America</t>
  </si>
  <si>
    <t>Washington Mutual</t>
  </si>
  <si>
    <t>American Mutual Fund</t>
  </si>
  <si>
    <t>SP 500 on</t>
  </si>
  <si>
    <t>Capital World Growth</t>
  </si>
  <si>
    <t>CWGIX</t>
  </si>
  <si>
    <t xml:space="preserve">Then begin buy buying the funds with the worst (therefore lowest relative cost) 1 year performance first.  </t>
  </si>
  <si>
    <t>Example:  1 year returns CWGIX 7.33%, AMRMX 8.33%. AWSHX 12.17%; AIVSX 17.77%)</t>
  </si>
  <si>
    <t>The explanation is a 2 pronged approach.  #1 - buy in over the next 6 months on the same day of every month assuming market is normal to increasing.  #2 (on the right) is buying on the dips.  If it goes down, these are the triggers to buy extra (on sale).  You will need to keep eye on S&amp;P 500 daily.</t>
  </si>
  <si>
    <t xml:space="preserve">If market drops and is below your 5% on a day different from your monthly scheduled day, you would go in that day or the next and do two months of buys into fund position. Then you would skip that month of your scheduled buy.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</si>
</sst>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44" formatCode="_(&quot;$&quot;* #,##0.00_);_(&quot;$&quot;* \(#,##0.00\);_(&quot;$&quot;* &quot;-&quot;??_);_(@_)"/>
    <numFmt numFmtId="43" formatCode="_(* #,##0.00_);_(* \(#,##0.00\);_(* &quot;-&quot;??_);_(@_)"/>
    <numFmt numFmtId="164" formatCode="_(&quot;$&quot;* #,##0_);_(&quot;$&quot;* \(#,##0\);_(&quot;$&quot;* &quot;-&quot;??_);_(@_)"/>
    <numFmt numFmtId="165" formatCode="_(* #,##0_);_(* \(#,##0\);_(* &quot;-&quot;??_);_(@_)"/>
  </numFmts>
  <fonts count="8" x14ac:knownFonts="1">
    <font>
      <sz val="11"/>
      <color theme="1"/>
      <name val="Calibri"/>
      <family val="2"/>
      <scheme val="minor"/>
    </font>
    <font>
      <sz val="11"/>
      <color theme="1"/>
      <name val="Calibri"/>
      <family val="2"/>
      <scheme val="minor"/>
    </font>
    <font>
      <b/>
      <sz val="11"/>
      <color theme="1"/>
      <name val="Calibri"/>
      <family val="2"/>
      <scheme val="minor"/>
    </font>
    <font>
      <b/>
      <sz val="14"/>
      <color theme="1"/>
      <name val="Calibri"/>
      <family val="2"/>
      <scheme val="minor"/>
    </font>
    <font>
      <b/>
      <sz val="11"/>
      <color rgb="FFFF0000"/>
      <name val="Calibri"/>
      <family val="2"/>
      <scheme val="minor"/>
    </font>
    <font>
      <b/>
      <sz val="16"/>
      <color theme="1"/>
      <name val="Calibri"/>
      <family val="2"/>
      <scheme val="minor"/>
    </font>
    <font>
      <sz val="12"/>
      <color theme="1"/>
      <name val="Calibri"/>
      <family val="2"/>
      <scheme val="minor"/>
    </font>
    <font>
      <sz val="9"/>
      <color indexed="81"/>
      <name val="Tahoma"/>
      <family val="2"/>
    </font>
  </fonts>
  <fills count="3">
    <fill>
      <patternFill patternType="none"/>
    </fill>
    <fill>
      <patternFill patternType="gray125"/>
    </fill>
    <fill>
      <patternFill patternType="solid">
        <fgColor rgb="FFFFFF00"/>
        <bgColor indexed="64"/>
      </patternFill>
    </fill>
  </fills>
  <borders count="13">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cellStyleXfs>
  <cellXfs count="53">
    <xf numFmtId="0" fontId="0" fillId="0" borderId="0" xfId="0"/>
    <xf numFmtId="14" fontId="0" fillId="0" borderId="0" xfId="0" applyNumberFormat="1"/>
    <xf numFmtId="9" fontId="0" fillId="0" borderId="0" xfId="2" applyFont="1"/>
    <xf numFmtId="164" fontId="0" fillId="0" borderId="0" xfId="1" applyNumberFormat="1" applyFont="1"/>
    <xf numFmtId="164" fontId="2" fillId="0" borderId="0" xfId="1" applyNumberFormat="1" applyFont="1"/>
    <xf numFmtId="6" fontId="0" fillId="0" borderId="0" xfId="0" applyNumberFormat="1"/>
    <xf numFmtId="16" fontId="0" fillId="0" borderId="0" xfId="0" applyNumberFormat="1"/>
    <xf numFmtId="164" fontId="0" fillId="0" borderId="0" xfId="1" applyNumberFormat="1" applyFont="1" applyFill="1"/>
    <xf numFmtId="1" fontId="0" fillId="0" borderId="0" xfId="1" applyNumberFormat="1" applyFont="1"/>
    <xf numFmtId="0" fontId="2" fillId="0" borderId="1" xfId="0" applyFont="1" applyBorder="1" applyAlignment="1">
      <alignment horizontal="left"/>
    </xf>
    <xf numFmtId="0" fontId="2" fillId="0" borderId="2" xfId="0" applyFont="1" applyBorder="1" applyAlignment="1">
      <alignment horizontal="left"/>
    </xf>
    <xf numFmtId="0" fontId="2" fillId="0" borderId="4" xfId="0" applyFont="1" applyBorder="1" applyAlignment="1">
      <alignment horizontal="left"/>
    </xf>
    <xf numFmtId="0" fontId="2" fillId="0" borderId="0" xfId="0" applyFont="1" applyAlignment="1">
      <alignment horizontal="left"/>
    </xf>
    <xf numFmtId="6" fontId="2" fillId="0" borderId="4" xfId="0" applyNumberFormat="1" applyFont="1" applyBorder="1" applyAlignment="1">
      <alignment horizontal="left"/>
    </xf>
    <xf numFmtId="164" fontId="2" fillId="0" borderId="4" xfId="1" applyNumberFormat="1" applyFont="1" applyBorder="1" applyAlignment="1">
      <alignment horizontal="left"/>
    </xf>
    <xf numFmtId="164" fontId="2" fillId="0" borderId="0" xfId="1" applyNumberFormat="1" applyFont="1" applyBorder="1" applyAlignment="1">
      <alignment horizontal="left"/>
    </xf>
    <xf numFmtId="164" fontId="2" fillId="0" borderId="7" xfId="1" applyNumberFormat="1" applyFont="1" applyBorder="1" applyAlignment="1">
      <alignment horizontal="left"/>
    </xf>
    <xf numFmtId="0" fontId="0" fillId="0" borderId="2" xfId="0" applyBorder="1"/>
    <xf numFmtId="0" fontId="0" fillId="0" borderId="3" xfId="0" applyBorder="1"/>
    <xf numFmtId="0" fontId="0" fillId="0" borderId="5" xfId="0" applyBorder="1"/>
    <xf numFmtId="6" fontId="0" fillId="0" borderId="5" xfId="0" applyNumberFormat="1" applyBorder="1"/>
    <xf numFmtId="0" fontId="0" fillId="0" borderId="7" xfId="0" applyBorder="1"/>
    <xf numFmtId="164" fontId="0" fillId="0" borderId="8" xfId="1" applyNumberFormat="1" applyFont="1" applyBorder="1"/>
    <xf numFmtId="0" fontId="4" fillId="0" borderId="4" xfId="0" applyFont="1" applyBorder="1" applyAlignment="1">
      <alignment horizontal="left"/>
    </xf>
    <xf numFmtId="164" fontId="4" fillId="0" borderId="4" xfId="1" applyNumberFormat="1" applyFont="1" applyBorder="1" applyAlignment="1">
      <alignment horizontal="left"/>
    </xf>
    <xf numFmtId="164" fontId="4" fillId="0" borderId="6" xfId="1" applyNumberFormat="1" applyFont="1" applyBorder="1" applyAlignment="1">
      <alignment horizontal="left"/>
    </xf>
    <xf numFmtId="164" fontId="2" fillId="0" borderId="6" xfId="1" applyNumberFormat="1" applyFont="1" applyBorder="1"/>
    <xf numFmtId="0" fontId="2" fillId="0" borderId="0" xfId="0" applyFont="1"/>
    <xf numFmtId="14" fontId="2" fillId="0" borderId="0" xfId="0" applyNumberFormat="1" applyFont="1"/>
    <xf numFmtId="16" fontId="2" fillId="0" borderId="0" xfId="0" applyNumberFormat="1" applyFont="1"/>
    <xf numFmtId="164" fontId="2" fillId="0" borderId="0" xfId="1" applyNumberFormat="1" applyFont="1" applyBorder="1"/>
    <xf numFmtId="164" fontId="0" fillId="0" borderId="0" xfId="1" applyNumberFormat="1" applyFont="1" applyBorder="1"/>
    <xf numFmtId="164" fontId="0" fillId="0" borderId="0" xfId="1" applyNumberFormat="1" applyFont="1" applyFill="1" applyBorder="1"/>
    <xf numFmtId="0" fontId="0" fillId="2" borderId="0" xfId="0" applyFill="1"/>
    <xf numFmtId="9" fontId="0" fillId="2" borderId="0" xfId="2" applyFont="1" applyFill="1"/>
    <xf numFmtId="164" fontId="3" fillId="2" borderId="9" xfId="1" applyNumberFormat="1" applyFont="1" applyFill="1" applyBorder="1"/>
    <xf numFmtId="14" fontId="2" fillId="2" borderId="0" xfId="0" applyNumberFormat="1" applyFont="1" applyFill="1"/>
    <xf numFmtId="164" fontId="2" fillId="0" borderId="0" xfId="1" applyNumberFormat="1" applyFont="1" applyAlignment="1">
      <alignment horizontal="center"/>
    </xf>
    <xf numFmtId="0" fontId="2" fillId="0" borderId="0" xfId="0" applyFont="1" applyAlignment="1">
      <alignment horizontal="center"/>
    </xf>
    <xf numFmtId="1" fontId="0" fillId="0" borderId="0" xfId="0" applyNumberFormat="1"/>
    <xf numFmtId="0" fontId="3" fillId="0" borderId="0" xfId="0" applyFont="1"/>
    <xf numFmtId="164" fontId="3" fillId="0" borderId="0" xfId="0" applyNumberFormat="1" applyFont="1"/>
    <xf numFmtId="0" fontId="6" fillId="0" borderId="0" xfId="0" applyFont="1"/>
    <xf numFmtId="9" fontId="0" fillId="0" borderId="0" xfId="2" applyFont="1" applyFill="1"/>
    <xf numFmtId="164" fontId="2" fillId="0" borderId="0" xfId="1" applyNumberFormat="1" applyFont="1" applyFill="1"/>
    <xf numFmtId="165" fontId="5" fillId="2" borderId="9" xfId="3" applyNumberFormat="1" applyFont="1" applyFill="1" applyBorder="1" applyAlignment="1">
      <alignment horizontal="center"/>
    </xf>
    <xf numFmtId="165" fontId="3" fillId="0" borderId="0" xfId="3" applyNumberFormat="1" applyFont="1" applyBorder="1" applyAlignment="1">
      <alignment horizontal="center"/>
    </xf>
    <xf numFmtId="165" fontId="3" fillId="0" borderId="7" xfId="3" applyNumberFormat="1" applyFont="1" applyBorder="1" applyAlignment="1">
      <alignment horizontal="center"/>
    </xf>
    <xf numFmtId="14" fontId="2" fillId="0" borderId="10" xfId="0" applyNumberFormat="1" applyFont="1" applyBorder="1"/>
    <xf numFmtId="16" fontId="2" fillId="0" borderId="11" xfId="0" applyNumberFormat="1" applyFont="1" applyBorder="1"/>
    <xf numFmtId="16" fontId="2" fillId="0" borderId="12" xfId="0" applyNumberFormat="1" applyFont="1" applyBorder="1"/>
    <xf numFmtId="14" fontId="2" fillId="0" borderId="0" xfId="0" applyNumberFormat="1" applyFont="1" applyAlignment="1">
      <alignment horizontal="left"/>
    </xf>
    <xf numFmtId="164" fontId="0" fillId="2" borderId="0" xfId="1" applyNumberFormat="1" applyFont="1" applyFill="1"/>
  </cellXfs>
  <cellStyles count="4">
    <cellStyle name="Comma" xfId="3" builtinId="3"/>
    <cellStyle name="Currency" xfId="1" builtinId="4"/>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62"/>
  <sheetViews>
    <sheetView tabSelected="1" zoomScale="90" zoomScaleNormal="90" workbookViewId="0">
      <selection activeCell="G16" sqref="G16"/>
    </sheetView>
  </sheetViews>
  <sheetFormatPr defaultRowHeight="15" x14ac:dyDescent="0.25"/>
  <cols>
    <col min="1" max="1" width="17.140625" customWidth="1"/>
    <col min="2" max="2" width="23.28515625" customWidth="1"/>
    <col min="3" max="3" width="16.7109375" customWidth="1"/>
    <col min="5" max="5" width="12.140625" bestFit="1" customWidth="1"/>
    <col min="6" max="6" width="3.85546875" customWidth="1"/>
    <col min="7" max="7" width="12.140625" customWidth="1"/>
    <col min="8" max="8" width="4.7109375" customWidth="1"/>
    <col min="9" max="9" width="12.140625" bestFit="1" customWidth="1"/>
    <col min="10" max="11" width="11.85546875" customWidth="1"/>
    <col min="12" max="12" width="11.28515625" bestFit="1" customWidth="1"/>
    <col min="13" max="13" width="10.85546875" customWidth="1"/>
    <col min="14" max="14" width="11.42578125" customWidth="1"/>
    <col min="15" max="16" width="13.42578125" customWidth="1"/>
    <col min="17" max="17" width="10.28515625" customWidth="1"/>
    <col min="18" max="18" width="10.42578125" customWidth="1"/>
    <col min="19" max="19" width="14.42578125" bestFit="1" customWidth="1"/>
    <col min="20" max="20" width="11.7109375" bestFit="1" customWidth="1"/>
    <col min="21" max="21" width="15.28515625" customWidth="1"/>
    <col min="23" max="23" width="11.28515625" bestFit="1" customWidth="1"/>
  </cols>
  <sheetData>
    <row r="1" spans="1:24" x14ac:dyDescent="0.25">
      <c r="A1" t="s">
        <v>9</v>
      </c>
    </row>
    <row r="3" spans="1:24" x14ac:dyDescent="0.25">
      <c r="A3" t="s">
        <v>37</v>
      </c>
    </row>
    <row r="4" spans="1:24" x14ac:dyDescent="0.25">
      <c r="A4" t="s">
        <v>38</v>
      </c>
      <c r="I4" s="6"/>
      <c r="J4" s="6"/>
      <c r="K4" s="6"/>
      <c r="L4" s="6"/>
      <c r="M4" s="6"/>
      <c r="N4" s="6"/>
      <c r="O4" s="6"/>
      <c r="P4" s="6"/>
      <c r="Q4" s="6"/>
      <c r="R4" s="6"/>
      <c r="S4" s="6"/>
      <c r="T4" s="6"/>
      <c r="U4" s="6"/>
      <c r="W4" s="6"/>
      <c r="X4" s="6"/>
    </row>
    <row r="5" spans="1:24" x14ac:dyDescent="0.25">
      <c r="I5" s="6"/>
      <c r="J5" s="6"/>
      <c r="K5" s="6"/>
      <c r="L5" s="6"/>
      <c r="M5" s="6"/>
      <c r="N5" s="6"/>
      <c r="O5" s="6"/>
      <c r="P5" s="6"/>
      <c r="Q5" s="6"/>
      <c r="R5" s="6"/>
      <c r="S5" s="6"/>
      <c r="T5" s="6"/>
      <c r="U5" s="6"/>
      <c r="W5" s="6"/>
      <c r="X5" s="6"/>
    </row>
    <row r="6" spans="1:24" ht="19.5" thickBot="1" x14ac:dyDescent="0.35">
      <c r="A6" s="27" t="s">
        <v>8</v>
      </c>
      <c r="C6" s="40" t="s">
        <v>25</v>
      </c>
    </row>
    <row r="7" spans="1:24" ht="24" customHeight="1" x14ac:dyDescent="0.3">
      <c r="A7" s="36">
        <v>45735</v>
      </c>
      <c r="C7" s="41">
        <f>+A10+A19</f>
        <v>872488</v>
      </c>
      <c r="Q7" s="9" t="s">
        <v>3</v>
      </c>
      <c r="R7" s="10"/>
      <c r="S7" s="10"/>
      <c r="T7" s="17"/>
      <c r="U7" s="18"/>
    </row>
    <row r="8" spans="1:24" ht="15.75" thickBot="1" x14ac:dyDescent="0.3">
      <c r="A8" s="1"/>
      <c r="Q8" s="11"/>
      <c r="R8" s="12"/>
      <c r="S8" s="12"/>
      <c r="U8" s="19"/>
    </row>
    <row r="9" spans="1:24" ht="21.75" thickBot="1" x14ac:dyDescent="0.4">
      <c r="A9" s="42" t="s">
        <v>2</v>
      </c>
      <c r="I9" s="5"/>
      <c r="J9" s="5"/>
      <c r="K9" s="5"/>
      <c r="L9" s="5"/>
      <c r="M9" s="5"/>
      <c r="N9" s="5"/>
      <c r="O9" s="5"/>
      <c r="P9" s="5"/>
      <c r="Q9" s="13" t="s">
        <v>32</v>
      </c>
      <c r="R9" s="51">
        <f>+A7</f>
        <v>45735</v>
      </c>
      <c r="S9" s="45">
        <v>5647</v>
      </c>
      <c r="T9" s="5"/>
      <c r="U9" s="20"/>
      <c r="V9" s="5"/>
    </row>
    <row r="10" spans="1:24" ht="19.5" thickBot="1" x14ac:dyDescent="0.35">
      <c r="A10" s="35">
        <v>825640</v>
      </c>
      <c r="B10" s="3"/>
      <c r="I10" s="48">
        <f>A7</f>
        <v>45735</v>
      </c>
      <c r="J10" s="49">
        <f>+A7+31</f>
        <v>45766</v>
      </c>
      <c r="K10" s="49">
        <f>+J10+30</f>
        <v>45796</v>
      </c>
      <c r="L10" s="49">
        <v>45827</v>
      </c>
      <c r="M10" s="49">
        <v>45857</v>
      </c>
      <c r="N10" s="50">
        <v>45888</v>
      </c>
      <c r="Q10" s="11"/>
      <c r="R10" s="12"/>
      <c r="S10" s="46"/>
      <c r="U10" s="19"/>
    </row>
    <row r="11" spans="1:24" ht="19.5" thickBot="1" x14ac:dyDescent="0.35">
      <c r="G11" t="s">
        <v>0</v>
      </c>
      <c r="I11" s="26">
        <f>$A$10/6</f>
        <v>137606.66666666666</v>
      </c>
      <c r="J11" s="26">
        <f t="shared" ref="J11:N11" si="0">$A$10/6</f>
        <v>137606.66666666666</v>
      </c>
      <c r="K11" s="26">
        <f t="shared" si="0"/>
        <v>137606.66666666666</v>
      </c>
      <c r="L11" s="26">
        <f t="shared" si="0"/>
        <v>137606.66666666666</v>
      </c>
      <c r="M11" s="26">
        <f t="shared" si="0"/>
        <v>137606.66666666666</v>
      </c>
      <c r="N11" s="26">
        <f t="shared" si="0"/>
        <v>137606.66666666666</v>
      </c>
      <c r="Q11" s="23" t="s">
        <v>4</v>
      </c>
      <c r="R11" s="12"/>
      <c r="S11" s="46">
        <f>+S9*0.95</f>
        <v>5364.65</v>
      </c>
      <c r="T11" t="s">
        <v>10</v>
      </c>
      <c r="U11" s="19"/>
    </row>
    <row r="12" spans="1:24" ht="18.75" x14ac:dyDescent="0.3">
      <c r="A12" s="33">
        <v>4</v>
      </c>
      <c r="B12" s="33" t="s">
        <v>29</v>
      </c>
      <c r="C12" s="33" t="s">
        <v>26</v>
      </c>
      <c r="D12" s="34">
        <v>0.25</v>
      </c>
      <c r="E12" s="4">
        <f>D12*$A$10</f>
        <v>206410</v>
      </c>
      <c r="F12" s="3"/>
      <c r="G12" s="3">
        <f>E12-SUM(I12:N12)</f>
        <v>0.33333333334303461</v>
      </c>
      <c r="H12" s="3"/>
      <c r="I12" s="52"/>
      <c r="J12" s="52"/>
      <c r="K12" s="52"/>
      <c r="L12" s="52"/>
      <c r="M12" s="52">
        <f>+M11-M14</f>
        <v>68803.666666666657</v>
      </c>
      <c r="N12" s="52">
        <v>137606</v>
      </c>
      <c r="O12" s="3"/>
      <c r="P12" s="3"/>
      <c r="Q12" s="14"/>
      <c r="R12" s="15"/>
      <c r="S12" s="46"/>
      <c r="U12" s="19"/>
    </row>
    <row r="13" spans="1:24" ht="18.75" x14ac:dyDescent="0.3">
      <c r="A13" s="33">
        <v>1</v>
      </c>
      <c r="B13" s="33" t="s">
        <v>33</v>
      </c>
      <c r="C13" s="33" t="s">
        <v>34</v>
      </c>
      <c r="D13" s="34">
        <v>0.25</v>
      </c>
      <c r="E13" s="4">
        <f t="shared" ref="E13:E15" si="1">D13*$A$10</f>
        <v>206410</v>
      </c>
      <c r="F13" s="3"/>
      <c r="G13" s="3">
        <f t="shared" ref="G13:G15" si="2">E13-SUM(I13:N13)</f>
        <v>0</v>
      </c>
      <c r="H13" s="3"/>
      <c r="I13" s="52">
        <v>137607</v>
      </c>
      <c r="J13" s="52">
        <v>68803</v>
      </c>
      <c r="K13" s="52"/>
      <c r="L13" s="52"/>
      <c r="M13" s="52"/>
      <c r="N13" s="52"/>
      <c r="O13" s="3"/>
      <c r="P13" s="3"/>
      <c r="Q13" s="24" t="s">
        <v>5</v>
      </c>
      <c r="R13" s="15"/>
      <c r="S13" s="46">
        <f>+S9*0.9</f>
        <v>5082.3</v>
      </c>
      <c r="T13" t="s">
        <v>23</v>
      </c>
      <c r="U13" s="19"/>
      <c r="X13" s="39"/>
    </row>
    <row r="14" spans="1:24" ht="18.75" x14ac:dyDescent="0.3">
      <c r="A14" s="33">
        <v>3</v>
      </c>
      <c r="B14" s="33" t="s">
        <v>30</v>
      </c>
      <c r="C14" s="33" t="s">
        <v>27</v>
      </c>
      <c r="D14" s="34">
        <v>0.25</v>
      </c>
      <c r="E14" s="4">
        <f t="shared" si="1"/>
        <v>206410</v>
      </c>
      <c r="F14" s="3"/>
      <c r="G14" s="3">
        <f t="shared" si="2"/>
        <v>0</v>
      </c>
      <c r="H14" s="7"/>
      <c r="I14" s="52"/>
      <c r="J14" s="52"/>
      <c r="K14" s="52"/>
      <c r="L14" s="52">
        <v>137607</v>
      </c>
      <c r="M14" s="52">
        <v>68803</v>
      </c>
      <c r="N14" s="52"/>
      <c r="O14" s="3"/>
      <c r="P14" s="3"/>
      <c r="Q14" s="14"/>
      <c r="R14" s="15"/>
      <c r="S14" s="46"/>
      <c r="U14" s="19"/>
    </row>
    <row r="15" spans="1:24" ht="19.5" thickBot="1" x14ac:dyDescent="0.35">
      <c r="A15" s="33">
        <v>2</v>
      </c>
      <c r="B15" s="33" t="s">
        <v>31</v>
      </c>
      <c r="C15" s="33" t="s">
        <v>28</v>
      </c>
      <c r="D15" s="34">
        <v>0.25</v>
      </c>
      <c r="E15" s="4">
        <f t="shared" si="1"/>
        <v>206410</v>
      </c>
      <c r="F15" s="3"/>
      <c r="G15" s="3">
        <f>E15-SUM(I15:N15)</f>
        <v>0.33333333334303461</v>
      </c>
      <c r="H15" s="7"/>
      <c r="I15" s="52"/>
      <c r="J15" s="52">
        <f>+J11-J13</f>
        <v>68803.666666666657</v>
      </c>
      <c r="K15" s="52">
        <v>137606</v>
      </c>
      <c r="L15" s="52"/>
      <c r="M15" s="52"/>
      <c r="N15" s="52"/>
      <c r="O15" s="7"/>
      <c r="P15" s="3"/>
      <c r="Q15" s="25" t="s">
        <v>6</v>
      </c>
      <c r="R15" s="16"/>
      <c r="S15" s="47">
        <f>+S9*0.85</f>
        <v>4799.95</v>
      </c>
      <c r="T15" s="21" t="s">
        <v>7</v>
      </c>
      <c r="U15" s="22"/>
    </row>
    <row r="16" spans="1:24" x14ac:dyDescent="0.25">
      <c r="D16" s="43">
        <f>SUM(D12:D15)</f>
        <v>1</v>
      </c>
      <c r="E16" s="44">
        <f>SUM(E12:E15)</f>
        <v>825640</v>
      </c>
      <c r="F16" s="7"/>
      <c r="G16" s="7"/>
      <c r="H16" s="7"/>
      <c r="I16" s="44">
        <f>SUM(I12:I15)</f>
        <v>137607</v>
      </c>
      <c r="J16" s="44">
        <f t="shared" ref="J16:N16" si="3">SUM(J12:J15)</f>
        <v>137606.66666666666</v>
      </c>
      <c r="K16" s="44">
        <f t="shared" si="3"/>
        <v>137606</v>
      </c>
      <c r="L16" s="44">
        <f t="shared" si="3"/>
        <v>137607</v>
      </c>
      <c r="M16" s="44">
        <f t="shared" si="3"/>
        <v>137606.66666666666</v>
      </c>
      <c r="N16" s="44">
        <f t="shared" si="3"/>
        <v>137606</v>
      </c>
      <c r="O16" s="3"/>
      <c r="P16" s="3"/>
      <c r="Q16" s="3"/>
      <c r="R16" s="3"/>
      <c r="S16" s="8"/>
    </row>
    <row r="17" spans="1:23" x14ac:dyDescent="0.25">
      <c r="D17" s="2"/>
      <c r="E17" s="4"/>
      <c r="F17" s="3"/>
      <c r="G17" s="3"/>
      <c r="H17" s="7"/>
      <c r="I17" s="7"/>
      <c r="J17" s="7"/>
      <c r="K17" s="7"/>
      <c r="L17" s="7"/>
      <c r="M17" s="3"/>
      <c r="N17" s="3"/>
      <c r="O17" s="3"/>
      <c r="P17" s="3"/>
      <c r="Q17" s="3"/>
      <c r="R17" s="3"/>
      <c r="S17" s="8"/>
    </row>
    <row r="18" spans="1:23" ht="16.5" thickBot="1" x14ac:dyDescent="0.3">
      <c r="A18" s="42" t="s">
        <v>24</v>
      </c>
      <c r="D18" s="2"/>
      <c r="E18" s="4"/>
      <c r="F18" s="3"/>
      <c r="G18" s="3"/>
      <c r="H18" s="7"/>
      <c r="I18" s="7"/>
      <c r="J18" s="7"/>
      <c r="K18" s="7"/>
      <c r="L18" s="7"/>
      <c r="M18" s="3"/>
      <c r="N18" s="3"/>
      <c r="O18" s="3"/>
      <c r="P18" s="3"/>
      <c r="Q18" s="3"/>
      <c r="R18" s="3"/>
      <c r="S18" s="8"/>
    </row>
    <row r="19" spans="1:23" ht="19.5" thickBot="1" x14ac:dyDescent="0.35">
      <c r="A19" s="35">
        <v>46848</v>
      </c>
      <c r="B19" s="3"/>
      <c r="D19" s="2"/>
      <c r="E19" s="4"/>
      <c r="F19" s="3"/>
      <c r="G19" s="3"/>
      <c r="H19" s="7"/>
      <c r="I19" s="48">
        <f>+I10</f>
        <v>45735</v>
      </c>
      <c r="J19" s="49">
        <f>+J10</f>
        <v>45766</v>
      </c>
      <c r="K19" s="49">
        <f t="shared" ref="K19:N19" si="4">+K10</f>
        <v>45796</v>
      </c>
      <c r="L19" s="49">
        <f t="shared" si="4"/>
        <v>45827</v>
      </c>
      <c r="M19" s="49">
        <f t="shared" si="4"/>
        <v>45857</v>
      </c>
      <c r="N19" s="50">
        <f t="shared" si="4"/>
        <v>45888</v>
      </c>
      <c r="O19" s="3"/>
      <c r="P19" s="3"/>
      <c r="Q19" s="3"/>
      <c r="R19" s="3"/>
      <c r="S19" s="8"/>
    </row>
    <row r="20" spans="1:23" ht="15.75" thickBot="1" x14ac:dyDescent="0.3">
      <c r="D20" s="2"/>
      <c r="E20" s="4"/>
      <c r="F20" s="3"/>
      <c r="G20" s="3"/>
      <c r="H20" s="7"/>
      <c r="I20" s="26">
        <f>$A$19/6</f>
        <v>7808</v>
      </c>
      <c r="J20" s="26">
        <f t="shared" ref="J20:N20" si="5">$A$19/6</f>
        <v>7808</v>
      </c>
      <c r="K20" s="26">
        <f t="shared" si="5"/>
        <v>7808</v>
      </c>
      <c r="L20" s="26">
        <f t="shared" si="5"/>
        <v>7808</v>
      </c>
      <c r="M20" s="26">
        <f t="shared" si="5"/>
        <v>7808</v>
      </c>
      <c r="N20" s="26">
        <f t="shared" si="5"/>
        <v>7808</v>
      </c>
      <c r="O20" s="3"/>
      <c r="P20" s="3"/>
      <c r="Q20" s="3"/>
      <c r="R20" s="3"/>
      <c r="S20" s="8"/>
    </row>
    <row r="21" spans="1:23" ht="19.5" customHeight="1" x14ac:dyDescent="0.25">
      <c r="A21" s="33">
        <v>4</v>
      </c>
      <c r="B21" s="33" t="s">
        <v>29</v>
      </c>
      <c r="C21" s="33" t="s">
        <v>26</v>
      </c>
      <c r="D21" s="34">
        <v>0.25</v>
      </c>
      <c r="E21" s="4">
        <f>D21*$A$19</f>
        <v>11712</v>
      </c>
      <c r="F21" s="3"/>
      <c r="G21" s="3">
        <f>E21-SUM(I21:N21)</f>
        <v>0</v>
      </c>
      <c r="H21" s="3"/>
      <c r="I21" s="52"/>
      <c r="J21" s="52"/>
      <c r="K21" s="52"/>
      <c r="L21" s="52"/>
      <c r="M21" s="52">
        <v>3904</v>
      </c>
      <c r="N21" s="52">
        <v>7808</v>
      </c>
      <c r="O21" s="3"/>
      <c r="P21" s="3"/>
      <c r="Q21" s="3"/>
      <c r="R21" s="3"/>
      <c r="S21" s="8"/>
    </row>
    <row r="22" spans="1:23" ht="19.5" customHeight="1" x14ac:dyDescent="0.25">
      <c r="A22" s="33">
        <v>1</v>
      </c>
      <c r="B22" s="33" t="s">
        <v>33</v>
      </c>
      <c r="C22" s="33" t="s">
        <v>34</v>
      </c>
      <c r="D22" s="34">
        <v>0.25</v>
      </c>
      <c r="E22" s="4">
        <f t="shared" ref="E22:E24" si="6">D22*$A$19</f>
        <v>11712</v>
      </c>
      <c r="F22" s="3"/>
      <c r="G22" s="3">
        <f>E22-SUM(I22:N22)</f>
        <v>0</v>
      </c>
      <c r="H22" s="3"/>
      <c r="I22" s="52">
        <v>7808</v>
      </c>
      <c r="J22" s="52">
        <v>3904</v>
      </c>
      <c r="K22" s="52"/>
      <c r="L22" s="52"/>
      <c r="M22" s="52"/>
      <c r="N22" s="52"/>
      <c r="O22" s="3"/>
      <c r="P22" s="3"/>
      <c r="Q22" s="3"/>
      <c r="R22" s="3"/>
      <c r="S22" s="8"/>
    </row>
    <row r="23" spans="1:23" ht="19.5" customHeight="1" x14ac:dyDescent="0.25">
      <c r="A23" s="33">
        <v>3</v>
      </c>
      <c r="B23" s="33" t="s">
        <v>30</v>
      </c>
      <c r="C23" s="33" t="s">
        <v>27</v>
      </c>
      <c r="D23" s="34">
        <v>0.25</v>
      </c>
      <c r="E23" s="4">
        <f t="shared" si="6"/>
        <v>11712</v>
      </c>
      <c r="F23" s="3"/>
      <c r="G23" s="7">
        <f>E23-SUM(I23:N23)</f>
        <v>0</v>
      </c>
      <c r="H23" s="7"/>
      <c r="I23" s="52"/>
      <c r="J23" s="52"/>
      <c r="K23" s="52"/>
      <c r="L23" s="52">
        <v>7808</v>
      </c>
      <c r="M23" s="52">
        <v>3904</v>
      </c>
      <c r="N23" s="52"/>
      <c r="O23" s="3"/>
      <c r="P23" s="3"/>
      <c r="Q23" s="3"/>
      <c r="R23" s="3"/>
      <c r="S23" s="8"/>
    </row>
    <row r="24" spans="1:23" ht="19.5" customHeight="1" x14ac:dyDescent="0.25">
      <c r="A24" s="33">
        <v>2</v>
      </c>
      <c r="B24" s="33" t="s">
        <v>31</v>
      </c>
      <c r="C24" s="33" t="s">
        <v>28</v>
      </c>
      <c r="D24" s="34">
        <v>0.25</v>
      </c>
      <c r="E24" s="4">
        <f t="shared" si="6"/>
        <v>11712</v>
      </c>
      <c r="F24" s="3"/>
      <c r="G24" s="7">
        <f>E24-SUM(I24:N24)</f>
        <v>0</v>
      </c>
      <c r="H24" s="7"/>
      <c r="I24" s="52"/>
      <c r="J24" s="52">
        <f>+J20-J22</f>
        <v>3904</v>
      </c>
      <c r="K24" s="52">
        <v>7808</v>
      </c>
      <c r="L24" s="52"/>
      <c r="M24" s="52"/>
      <c r="N24" s="52"/>
      <c r="O24" s="3"/>
      <c r="P24" s="3"/>
      <c r="Q24" s="3"/>
      <c r="R24" s="3"/>
      <c r="S24" s="8"/>
      <c r="T24" s="3"/>
      <c r="W24" s="3"/>
    </row>
    <row r="25" spans="1:23" x14ac:dyDescent="0.25">
      <c r="D25" s="43">
        <f>SUM(D21:D24)</f>
        <v>1</v>
      </c>
      <c r="E25" s="44">
        <f>SUM(E21:E24)</f>
        <v>46848</v>
      </c>
      <c r="F25" s="3"/>
      <c r="G25" s="3"/>
      <c r="H25" s="7"/>
      <c r="I25" s="44">
        <f>SUM(I21:I24)</f>
        <v>7808</v>
      </c>
      <c r="J25" s="44">
        <f t="shared" ref="J25:N25" si="7">SUM(J21:J24)</f>
        <v>7808</v>
      </c>
      <c r="K25" s="44">
        <f t="shared" si="7"/>
        <v>7808</v>
      </c>
      <c r="L25" s="44">
        <f t="shared" si="7"/>
        <v>7808</v>
      </c>
      <c r="M25" s="44">
        <f t="shared" si="7"/>
        <v>7808</v>
      </c>
      <c r="N25" s="44">
        <f t="shared" si="7"/>
        <v>7808</v>
      </c>
      <c r="O25" s="3"/>
      <c r="P25" s="3"/>
      <c r="Q25" s="3"/>
      <c r="R25" s="3"/>
      <c r="S25" s="8"/>
      <c r="T25" s="3"/>
      <c r="U25" s="3"/>
      <c r="W25" s="3"/>
    </row>
    <row r="26" spans="1:23" x14ac:dyDescent="0.25">
      <c r="D26" s="2"/>
      <c r="E26" s="4"/>
      <c r="F26" s="3"/>
      <c r="G26" s="3"/>
      <c r="H26" s="7"/>
      <c r="I26" s="7"/>
      <c r="J26" s="7"/>
      <c r="K26" s="7"/>
      <c r="L26" s="7"/>
      <c r="M26" s="3"/>
      <c r="N26" s="3"/>
      <c r="O26" s="3"/>
      <c r="P26" s="3"/>
      <c r="Q26" s="3"/>
      <c r="R26" s="3"/>
      <c r="S26" s="8"/>
    </row>
    <row r="27" spans="1:23" x14ac:dyDescent="0.25">
      <c r="D27" s="2"/>
      <c r="E27" s="4"/>
      <c r="F27" s="3"/>
      <c r="G27" s="3"/>
      <c r="H27" s="7"/>
      <c r="I27" s="7"/>
      <c r="J27" s="7"/>
      <c r="K27" s="7"/>
      <c r="L27" s="7"/>
      <c r="M27" s="3"/>
      <c r="N27" s="3"/>
      <c r="O27" s="3"/>
      <c r="P27" s="3"/>
      <c r="Q27" s="3"/>
      <c r="R27" s="3"/>
      <c r="S27" s="8"/>
    </row>
    <row r="28" spans="1:23" x14ac:dyDescent="0.25">
      <c r="B28" t="s">
        <v>1</v>
      </c>
      <c r="D28" s="2"/>
      <c r="E28" s="4">
        <f>+E16+E25</f>
        <v>872488</v>
      </c>
      <c r="F28" s="3"/>
      <c r="G28" s="3">
        <f>SUM(G12:G24)</f>
        <v>0.66666666668606922</v>
      </c>
      <c r="H28" s="3"/>
      <c r="I28" s="3">
        <f>+I16+I25</f>
        <v>145415</v>
      </c>
      <c r="J28" s="3">
        <f t="shared" ref="J28:N28" si="8">+J16+J25</f>
        <v>145414.66666666666</v>
      </c>
      <c r="K28" s="3">
        <f t="shared" si="8"/>
        <v>145414</v>
      </c>
      <c r="L28" s="3">
        <f t="shared" si="8"/>
        <v>145415</v>
      </c>
      <c r="M28" s="3">
        <f t="shared" si="8"/>
        <v>145414.66666666666</v>
      </c>
      <c r="N28" s="3">
        <f t="shared" si="8"/>
        <v>145414</v>
      </c>
      <c r="O28" s="3"/>
      <c r="P28" s="3"/>
      <c r="Q28" s="3"/>
      <c r="R28" s="3"/>
      <c r="S28" s="8"/>
    </row>
    <row r="29" spans="1:23" x14ac:dyDescent="0.25">
      <c r="D29" s="2"/>
      <c r="E29" s="4"/>
      <c r="F29" s="3"/>
      <c r="G29" s="3"/>
      <c r="H29" s="3"/>
      <c r="I29" s="3"/>
      <c r="J29" s="3"/>
      <c r="K29" s="3"/>
      <c r="L29" s="3"/>
      <c r="M29" s="3"/>
      <c r="N29" s="3"/>
      <c r="O29" s="5"/>
      <c r="P29" s="5"/>
      <c r="Q29" s="5"/>
      <c r="R29" s="5"/>
      <c r="S29" s="8"/>
    </row>
    <row r="30" spans="1:23" ht="18.75" x14ac:dyDescent="0.3">
      <c r="A30" s="40" t="s">
        <v>18</v>
      </c>
      <c r="D30" s="2"/>
      <c r="E30" s="4"/>
      <c r="F30" s="3"/>
      <c r="G30" s="3"/>
      <c r="H30" s="3"/>
      <c r="I30" s="3"/>
      <c r="J30" s="3"/>
      <c r="K30" s="3"/>
      <c r="L30" s="3"/>
      <c r="M30" s="3"/>
      <c r="N30" s="3"/>
      <c r="S30" s="8"/>
    </row>
    <row r="31" spans="1:23" x14ac:dyDescent="0.25">
      <c r="A31" t="s">
        <v>16</v>
      </c>
      <c r="I31" s="5"/>
      <c r="J31" s="5"/>
      <c r="K31" s="5"/>
      <c r="L31" s="5"/>
      <c r="M31" s="5"/>
      <c r="N31" s="5"/>
      <c r="S31" s="8"/>
    </row>
    <row r="32" spans="1:23" x14ac:dyDescent="0.25">
      <c r="A32" s="37" t="s">
        <v>11</v>
      </c>
      <c r="B32" t="s">
        <v>17</v>
      </c>
      <c r="I32" s="28"/>
      <c r="J32" s="29"/>
      <c r="K32" s="29"/>
      <c r="L32" s="29"/>
      <c r="M32" s="29"/>
      <c r="N32" s="29"/>
      <c r="O32" s="31"/>
      <c r="P32" s="3"/>
    </row>
    <row r="33" spans="1:18" x14ac:dyDescent="0.25">
      <c r="A33" s="37"/>
      <c r="B33" t="s">
        <v>21</v>
      </c>
      <c r="I33" s="28"/>
      <c r="J33" s="29"/>
      <c r="K33" s="29"/>
      <c r="L33" s="29"/>
      <c r="M33" s="29"/>
      <c r="N33" s="29"/>
      <c r="O33" s="31"/>
      <c r="P33" s="3"/>
      <c r="Q33" s="3"/>
      <c r="R33" s="3"/>
    </row>
    <row r="34" spans="1:18" x14ac:dyDescent="0.25">
      <c r="A34" s="38" t="s">
        <v>12</v>
      </c>
      <c r="B34" t="s">
        <v>13</v>
      </c>
      <c r="I34" s="30"/>
      <c r="J34" s="30"/>
      <c r="K34" s="30"/>
      <c r="L34" s="30"/>
      <c r="M34" s="30"/>
      <c r="N34" s="30"/>
      <c r="O34" s="31"/>
      <c r="P34" s="3"/>
      <c r="Q34" s="3"/>
      <c r="R34" s="3"/>
    </row>
    <row r="35" spans="1:18" x14ac:dyDescent="0.25">
      <c r="A35" s="38" t="s">
        <v>14</v>
      </c>
      <c r="B35" t="s">
        <v>15</v>
      </c>
      <c r="D35" s="2"/>
      <c r="E35" s="4"/>
      <c r="F35" s="3"/>
      <c r="G35" s="3"/>
      <c r="H35" s="31"/>
      <c r="I35" s="31"/>
      <c r="J35" s="31"/>
      <c r="K35" s="31"/>
      <c r="L35" s="31"/>
      <c r="M35" s="31"/>
      <c r="N35" s="31"/>
      <c r="O35" s="31"/>
      <c r="P35" s="3"/>
      <c r="Q35" s="3"/>
      <c r="R35" s="3"/>
    </row>
    <row r="36" spans="1:18" x14ac:dyDescent="0.25">
      <c r="A36" s="38"/>
      <c r="D36" s="2"/>
      <c r="E36" s="4"/>
      <c r="F36" s="3"/>
      <c r="G36" s="3"/>
      <c r="H36" s="31"/>
      <c r="I36" s="31"/>
      <c r="J36" s="31"/>
      <c r="K36" s="31"/>
      <c r="L36" s="31"/>
      <c r="M36" s="31"/>
      <c r="N36" s="31"/>
      <c r="O36" s="3"/>
      <c r="P36" s="3"/>
      <c r="Q36" s="3"/>
      <c r="R36" s="3"/>
    </row>
    <row r="37" spans="1:18" x14ac:dyDescent="0.25">
      <c r="A37" s="38"/>
      <c r="D37" s="2"/>
      <c r="E37" s="4"/>
      <c r="F37" s="3"/>
      <c r="G37" s="3"/>
      <c r="H37" s="32"/>
      <c r="I37" s="32"/>
      <c r="J37" s="32"/>
      <c r="K37" s="32"/>
      <c r="L37" s="32"/>
      <c r="M37" s="31"/>
      <c r="N37" s="31"/>
      <c r="O37" s="3"/>
      <c r="P37" s="3"/>
      <c r="Q37" s="3"/>
      <c r="R37" s="3"/>
    </row>
    <row r="38" spans="1:18" x14ac:dyDescent="0.25">
      <c r="A38" s="12" t="s">
        <v>35</v>
      </c>
      <c r="D38" s="2"/>
      <c r="E38" s="4"/>
      <c r="F38" s="3"/>
      <c r="G38" s="3"/>
      <c r="H38" s="7"/>
      <c r="I38" s="7"/>
      <c r="J38" s="7"/>
      <c r="K38" s="7"/>
      <c r="L38" s="7"/>
      <c r="M38" s="3"/>
      <c r="N38" s="3"/>
      <c r="O38" s="3"/>
      <c r="P38" s="3"/>
      <c r="Q38" s="3"/>
      <c r="R38" s="3"/>
    </row>
    <row r="39" spans="1:18" x14ac:dyDescent="0.25">
      <c r="A39" s="12" t="s">
        <v>36</v>
      </c>
      <c r="D39" s="2"/>
      <c r="E39" s="4"/>
      <c r="F39" s="3"/>
      <c r="G39" s="3"/>
      <c r="H39" s="7"/>
      <c r="I39" s="7"/>
      <c r="J39" s="7"/>
      <c r="K39" s="7"/>
      <c r="L39" s="7"/>
      <c r="M39" s="3"/>
      <c r="N39" s="3"/>
      <c r="O39" s="3"/>
      <c r="P39" s="3"/>
      <c r="Q39" s="3"/>
      <c r="R39" s="3"/>
    </row>
    <row r="40" spans="1:18" x14ac:dyDescent="0.25">
      <c r="A40" s="12" t="s">
        <v>19</v>
      </c>
      <c r="D40" s="2"/>
      <c r="E40" s="4"/>
      <c r="F40" s="3"/>
      <c r="G40" s="3"/>
      <c r="H40" s="7"/>
      <c r="I40" s="7"/>
      <c r="J40" s="7"/>
      <c r="K40" s="7"/>
      <c r="L40" s="7"/>
      <c r="M40" s="3"/>
      <c r="N40" s="3"/>
      <c r="O40" s="3"/>
      <c r="P40" s="3"/>
      <c r="Q40" s="3"/>
      <c r="R40" s="3"/>
    </row>
    <row r="41" spans="1:18" x14ac:dyDescent="0.25">
      <c r="A41" s="12" t="s">
        <v>20</v>
      </c>
      <c r="D41" s="2"/>
      <c r="E41" s="4"/>
      <c r="F41" s="3"/>
      <c r="G41" s="3"/>
      <c r="H41" s="7"/>
      <c r="I41" s="7"/>
      <c r="J41" s="7"/>
      <c r="K41" s="7"/>
      <c r="L41" s="7"/>
      <c r="M41" s="3"/>
      <c r="N41" s="3"/>
      <c r="O41" s="3"/>
      <c r="P41" s="3"/>
      <c r="Q41" s="3"/>
      <c r="R41" s="3"/>
    </row>
    <row r="42" spans="1:18" x14ac:dyDescent="0.25">
      <c r="A42" s="12" t="s">
        <v>22</v>
      </c>
      <c r="D42" s="2"/>
      <c r="E42" s="4"/>
      <c r="F42" s="3"/>
      <c r="G42" s="3"/>
      <c r="H42" s="7"/>
      <c r="I42" s="7"/>
      <c r="J42" s="7"/>
      <c r="K42" s="7"/>
      <c r="L42" s="7"/>
      <c r="M42" s="3"/>
      <c r="N42" s="3"/>
      <c r="O42" s="3"/>
      <c r="P42" s="3"/>
      <c r="Q42" s="3"/>
      <c r="R42" s="3"/>
    </row>
    <row r="43" spans="1:18" x14ac:dyDescent="0.25">
      <c r="D43" s="2"/>
      <c r="E43" s="4"/>
      <c r="F43" s="3"/>
      <c r="G43" s="3"/>
      <c r="H43" s="7"/>
      <c r="I43" s="7"/>
      <c r="J43" s="7"/>
      <c r="K43" s="7"/>
      <c r="L43" s="7"/>
      <c r="M43" s="3"/>
      <c r="N43" s="3"/>
      <c r="O43" s="3"/>
      <c r="P43" s="3"/>
      <c r="Q43" s="3"/>
      <c r="R43" s="3"/>
    </row>
    <row r="44" spans="1:18" x14ac:dyDescent="0.25">
      <c r="D44" s="2"/>
      <c r="E44" s="4"/>
      <c r="F44" s="3"/>
      <c r="G44" s="3"/>
      <c r="H44" s="7"/>
      <c r="I44" s="7"/>
      <c r="J44" s="7"/>
      <c r="K44" s="7"/>
      <c r="L44" s="7"/>
      <c r="M44" s="3"/>
      <c r="N44" s="3"/>
      <c r="O44" s="3"/>
      <c r="P44" s="3"/>
      <c r="Q44" s="3"/>
      <c r="R44" s="3"/>
    </row>
    <row r="45" spans="1:18" x14ac:dyDescent="0.25">
      <c r="D45" s="2"/>
      <c r="E45" s="4"/>
      <c r="F45" s="3"/>
      <c r="G45" s="3"/>
      <c r="H45" s="7"/>
      <c r="I45" s="7"/>
      <c r="J45" s="7"/>
      <c r="K45" s="7"/>
      <c r="L45" s="7"/>
      <c r="M45" s="3"/>
      <c r="N45" s="3"/>
      <c r="O45" s="3"/>
      <c r="P45" s="3"/>
      <c r="Q45" s="3"/>
      <c r="R45" s="3"/>
    </row>
    <row r="46" spans="1:18" x14ac:dyDescent="0.25">
      <c r="D46" s="2"/>
      <c r="E46" s="4"/>
      <c r="F46" s="3"/>
      <c r="G46" s="3"/>
      <c r="H46" s="3"/>
      <c r="I46" s="3"/>
      <c r="J46" s="3"/>
      <c r="K46" s="3"/>
      <c r="L46" s="3"/>
      <c r="M46" s="3"/>
      <c r="N46" s="3"/>
      <c r="O46" s="3"/>
      <c r="P46" s="3"/>
      <c r="Q46" s="3"/>
      <c r="R46" s="3"/>
    </row>
    <row r="47" spans="1:18" x14ac:dyDescent="0.25">
      <c r="D47" s="2"/>
      <c r="E47" s="4"/>
      <c r="F47" s="3"/>
      <c r="G47" s="3"/>
      <c r="H47" s="3"/>
      <c r="I47" s="3"/>
      <c r="J47" s="3"/>
      <c r="K47" s="3"/>
      <c r="L47" s="3"/>
      <c r="M47" s="3"/>
      <c r="N47" s="3"/>
      <c r="O47" s="5"/>
      <c r="P47" s="5"/>
      <c r="Q47" s="5"/>
      <c r="R47" s="5"/>
    </row>
    <row r="48" spans="1:18" x14ac:dyDescent="0.25">
      <c r="D48" s="2"/>
      <c r="E48" s="4"/>
      <c r="F48" s="3"/>
      <c r="G48" s="3"/>
      <c r="H48" s="3"/>
      <c r="I48" s="3"/>
      <c r="J48" s="3"/>
      <c r="K48" s="3"/>
      <c r="L48" s="3"/>
      <c r="M48" s="3"/>
      <c r="N48" s="3"/>
    </row>
    <row r="49" spans="1:18" x14ac:dyDescent="0.25">
      <c r="I49" s="5"/>
      <c r="J49" s="5"/>
      <c r="K49" s="5"/>
      <c r="L49" s="5"/>
      <c r="M49" s="5"/>
      <c r="N49" s="5"/>
    </row>
    <row r="50" spans="1:18" x14ac:dyDescent="0.25">
      <c r="A50" s="4"/>
      <c r="I50" s="1"/>
      <c r="J50" s="6"/>
      <c r="K50" s="6"/>
      <c r="L50" s="6"/>
      <c r="M50" s="6"/>
      <c r="N50" s="6"/>
      <c r="O50" s="3"/>
      <c r="P50" s="3"/>
      <c r="Q50" s="3"/>
      <c r="R50" s="3"/>
    </row>
    <row r="51" spans="1:18" x14ac:dyDescent="0.25">
      <c r="O51" s="3"/>
      <c r="P51" s="3"/>
      <c r="Q51" s="3"/>
      <c r="R51" s="3"/>
    </row>
    <row r="52" spans="1:18" x14ac:dyDescent="0.25">
      <c r="D52" s="2"/>
      <c r="E52" s="4"/>
      <c r="F52" s="3"/>
      <c r="G52" s="3"/>
      <c r="H52" s="3"/>
      <c r="I52" s="3"/>
      <c r="J52" s="3"/>
      <c r="K52" s="3"/>
      <c r="L52" s="3"/>
      <c r="M52" s="3"/>
      <c r="N52" s="3"/>
      <c r="O52" s="3"/>
      <c r="P52" s="3"/>
      <c r="Q52" s="3"/>
      <c r="R52" s="3"/>
    </row>
    <row r="53" spans="1:18" x14ac:dyDescent="0.25">
      <c r="D53" s="2"/>
      <c r="E53" s="4"/>
      <c r="F53" s="3"/>
      <c r="G53" s="3"/>
      <c r="H53" s="7"/>
      <c r="I53" s="7"/>
      <c r="J53" s="7"/>
      <c r="K53" s="7"/>
      <c r="L53" s="7"/>
      <c r="M53" s="3"/>
      <c r="N53" s="3"/>
      <c r="O53" s="3"/>
      <c r="P53" s="3"/>
      <c r="Q53" s="3"/>
      <c r="R53" s="3"/>
    </row>
    <row r="54" spans="1:18" x14ac:dyDescent="0.25">
      <c r="D54" s="2"/>
      <c r="E54" s="4"/>
      <c r="F54" s="3"/>
      <c r="G54" s="3"/>
      <c r="H54" s="7"/>
      <c r="I54" s="7"/>
      <c r="J54" s="7"/>
      <c r="K54" s="7"/>
      <c r="L54" s="7"/>
      <c r="M54" s="3"/>
      <c r="N54" s="3"/>
      <c r="O54" s="3"/>
      <c r="P54" s="3"/>
      <c r="Q54" s="3"/>
      <c r="R54" s="3"/>
    </row>
    <row r="55" spans="1:18" x14ac:dyDescent="0.25">
      <c r="D55" s="2"/>
      <c r="E55" s="4"/>
      <c r="F55" s="3"/>
      <c r="G55" s="3"/>
      <c r="H55" s="7"/>
      <c r="I55" s="7"/>
      <c r="J55" s="7"/>
      <c r="K55" s="7"/>
      <c r="L55" s="7"/>
      <c r="M55" s="3"/>
      <c r="N55" s="3"/>
      <c r="O55" s="3"/>
      <c r="P55" s="3"/>
      <c r="Q55" s="3"/>
      <c r="R55" s="3"/>
    </row>
    <row r="56" spans="1:18" x14ac:dyDescent="0.25">
      <c r="D56" s="2"/>
      <c r="E56" s="4"/>
      <c r="F56" s="3"/>
      <c r="G56" s="3"/>
      <c r="H56" s="7"/>
      <c r="I56" s="7"/>
      <c r="J56" s="7"/>
      <c r="K56" s="7"/>
      <c r="L56" s="7"/>
      <c r="M56" s="3"/>
      <c r="N56" s="3"/>
      <c r="O56" s="3"/>
      <c r="P56" s="3"/>
      <c r="Q56" s="3"/>
      <c r="R56" s="3"/>
    </row>
    <row r="57" spans="1:18" x14ac:dyDescent="0.25">
      <c r="D57" s="2"/>
      <c r="E57" s="4"/>
      <c r="F57" s="3"/>
      <c r="G57" s="3"/>
      <c r="H57" s="7"/>
      <c r="I57" s="7"/>
      <c r="J57" s="7"/>
      <c r="K57" s="7"/>
      <c r="L57" s="7"/>
      <c r="M57" s="3"/>
      <c r="N57" s="3"/>
      <c r="O57" s="3"/>
      <c r="P57" s="3"/>
      <c r="Q57" s="3"/>
      <c r="R57" s="3"/>
    </row>
    <row r="58" spans="1:18" x14ac:dyDescent="0.25">
      <c r="D58" s="2"/>
      <c r="E58" s="4"/>
      <c r="F58" s="3"/>
      <c r="G58" s="3"/>
      <c r="H58" s="7"/>
      <c r="I58" s="7"/>
      <c r="J58" s="7"/>
      <c r="K58" s="7"/>
      <c r="L58" s="7"/>
      <c r="M58" s="3"/>
      <c r="N58" s="3"/>
      <c r="O58" s="3"/>
      <c r="P58" s="3"/>
      <c r="Q58" s="3"/>
      <c r="R58" s="3"/>
    </row>
    <row r="59" spans="1:18" x14ac:dyDescent="0.25">
      <c r="D59" s="2"/>
      <c r="E59" s="4"/>
      <c r="F59" s="3"/>
      <c r="G59" s="3"/>
      <c r="H59" s="7"/>
      <c r="I59" s="7"/>
      <c r="J59" s="7"/>
      <c r="K59" s="7"/>
      <c r="L59" s="7"/>
      <c r="M59" s="3"/>
      <c r="N59" s="3"/>
      <c r="O59" s="3"/>
      <c r="P59" s="3"/>
      <c r="Q59" s="3"/>
      <c r="R59" s="3"/>
    </row>
    <row r="60" spans="1:18" x14ac:dyDescent="0.25">
      <c r="D60" s="2"/>
      <c r="E60" s="4"/>
      <c r="F60" s="3"/>
      <c r="G60" s="3"/>
      <c r="H60" s="7"/>
      <c r="I60" s="7"/>
      <c r="J60" s="7"/>
      <c r="K60" s="7"/>
      <c r="L60" s="7"/>
      <c r="M60" s="3"/>
      <c r="N60" s="3"/>
      <c r="O60" s="3"/>
      <c r="P60" s="3"/>
      <c r="Q60" s="3"/>
      <c r="R60" s="3"/>
    </row>
    <row r="61" spans="1:18" x14ac:dyDescent="0.25">
      <c r="D61" s="2"/>
      <c r="E61" s="4"/>
      <c r="F61" s="3"/>
      <c r="G61" s="3"/>
      <c r="H61" s="3"/>
      <c r="I61" s="3"/>
      <c r="J61" s="3"/>
      <c r="K61" s="3"/>
      <c r="L61" s="3"/>
      <c r="M61" s="3"/>
      <c r="N61" s="3"/>
    </row>
    <row r="62" spans="1:18" x14ac:dyDescent="0.25">
      <c r="D62" s="2"/>
      <c r="E62" s="4"/>
      <c r="F62" s="3"/>
      <c r="G62" s="3"/>
      <c r="H62" s="3"/>
      <c r="I62" s="3"/>
      <c r="J62" s="3"/>
      <c r="K62" s="3"/>
      <c r="L62" s="3"/>
      <c r="M62" s="3"/>
      <c r="N62" s="3"/>
    </row>
  </sheetData>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State Farm Insurance Companies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Dave Christy</dc:creator>
  <cp:lastModifiedBy>Travis Henderson</cp:lastModifiedBy>
  <dcterms:created xsi:type="dcterms:W3CDTF">2019-04-23T03:28:47Z</dcterms:created>
  <dcterms:modified xsi:type="dcterms:W3CDTF">2025-03-19T19:48:54Z</dcterms:modified>
</cp:coreProperties>
</file>