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y4t\Desktop\DCS Presentation Docs\"/>
    </mc:Choice>
  </mc:AlternateContent>
  <xr:revisionPtr revIDLastSave="0" documentId="8_{E0434F5E-01BD-4AB1-9C4A-1921BF3AC0C5}" xr6:coauthVersionLast="47" xr6:coauthVersionMax="47" xr10:uidLastSave="{00000000-0000-0000-0000-000000000000}"/>
  <bookViews>
    <workbookView xWindow="-120" yWindow="-120" windowWidth="29040" windowHeight="15840" xr2:uid="{FDD2148E-FE01-4B69-BC56-CB0B0157F7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6" i="1" s="1"/>
  <c r="D43" i="1"/>
  <c r="F39" i="1"/>
  <c r="E31" i="1"/>
  <c r="F35" i="1" s="1"/>
  <c r="C31" i="1"/>
  <c r="C35" i="1"/>
  <c r="C26" i="1"/>
  <c r="C33" i="1" s="1"/>
  <c r="C25" i="1"/>
  <c r="C32" i="1" s="1"/>
  <c r="C24" i="1"/>
  <c r="C34" i="1" s="1"/>
  <c r="F34" i="1" l="1"/>
  <c r="F31" i="1"/>
  <c r="F33" i="1"/>
  <c r="C38" i="1"/>
  <c r="F36" i="1"/>
  <c r="F32" i="1"/>
  <c r="F38" i="1" l="1"/>
  <c r="F41" i="1" s="1"/>
  <c r="D42" i="1" s="1"/>
</calcChain>
</file>

<file path=xl/sharedStrings.xml><?xml version="1.0" encoding="utf-8"?>
<sst xmlns="http://schemas.openxmlformats.org/spreadsheetml/2006/main" count="44" uniqueCount="43">
  <si>
    <t>IPS Compensation tool</t>
  </si>
  <si>
    <t>Base Salary</t>
  </si>
  <si>
    <t>State Farm and Jackson Annuities</t>
  </si>
  <si>
    <t>Mutual Fund compensation</t>
  </si>
  <si>
    <t>This ranges from 2.25% payout on accounts under 25K and .45% on accounts over 1MM</t>
  </si>
  <si>
    <t>Trail Commissions on MF and 401K business (R Shares)</t>
  </si>
  <si>
    <t>Life Insurance - State Farm and Pacific Life</t>
  </si>
  <si>
    <t>This is what you get paid</t>
  </si>
  <si>
    <t>Other State Farm P&amp;C lines</t>
  </si>
  <si>
    <t>Hire a rep and set some goals</t>
  </si>
  <si>
    <t>Experienced Rep who will sell IPS and Life in your office.  Great candidate, knows what they are doing and is going to work your book.</t>
  </si>
  <si>
    <t>Payout of all IPS Commissions</t>
  </si>
  <si>
    <t>IPS Annual Bonus</t>
  </si>
  <si>
    <t>Total Amount of money under management currently (AUM)</t>
  </si>
  <si>
    <t>Jackson and SF Annuities</t>
  </si>
  <si>
    <t>State Farm Brokerage accounts</t>
  </si>
  <si>
    <t>Advisory Compensation</t>
  </si>
  <si>
    <t>State Farm Advisory</t>
  </si>
  <si>
    <t>Annual IPS Bonus</t>
  </si>
  <si>
    <t>Agency Comp Total</t>
  </si>
  <si>
    <t>Producer Comp Total</t>
  </si>
  <si>
    <t>Trail Comp</t>
  </si>
  <si>
    <t>Brokerage Comp</t>
  </si>
  <si>
    <t>Advisory Comp</t>
  </si>
  <si>
    <t>Annuity Comp</t>
  </si>
  <si>
    <t>IPS Bonus Comp</t>
  </si>
  <si>
    <t>Life Comp</t>
  </si>
  <si>
    <t>Life Insurance Commissions</t>
  </si>
  <si>
    <t>Goal of New IPS Money</t>
  </si>
  <si>
    <t>Totals</t>
  </si>
  <si>
    <t>Bonus</t>
  </si>
  <si>
    <t>Salary</t>
  </si>
  <si>
    <t>Total Comp for Producer</t>
  </si>
  <si>
    <t>Total Profit to Agency</t>
  </si>
  <si>
    <t>Plus</t>
  </si>
  <si>
    <t>IPS Travel Credits</t>
  </si>
  <si>
    <t>20 Points towards Chairmans Circle</t>
  </si>
  <si>
    <t>Million Dollar Round Table</t>
  </si>
  <si>
    <t>Life Premium credits for Scorecard and Travel</t>
  </si>
  <si>
    <t>You would probably pay more on this category</t>
  </si>
  <si>
    <t>Presidents Club</t>
  </si>
  <si>
    <t>Paid monthly off 1 line in Recap/Control D. (Page 16, end of month for Dave)</t>
  </si>
  <si>
    <t>This snowballs!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</si>
</sst>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%"/>
    <numFmt numFmtId="166" formatCode="_(&quot;$&quot;* #,##0_);_(&quot;$&quot;* \(#,##0\);_(&quot;$&quot;* &quot;-&quot;??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164" fontId="0" fillId="2" borderId="1" xfId="0" applyNumberFormat="1" applyFill="1" applyBorder="1"/>
    <xf numFmtId="9" fontId="0" fillId="2" borderId="1" xfId="2" applyFont="1" applyFill="1" applyBorder="1"/>
    <xf numFmtId="164" fontId="0" fillId="2" borderId="1" xfId="1" applyNumberFormat="1" applyFont="1" applyFill="1" applyBorder="1"/>
    <xf numFmtId="166" fontId="0" fillId="0" borderId="0" xfId="0" applyNumberFormat="1"/>
    <xf numFmtId="3" fontId="0" fillId="0" borderId="0" xfId="0" applyNumberFormat="1"/>
    <xf numFmtId="0" fontId="2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166" fontId="2" fillId="3" borderId="4" xfId="0" applyNumberFormat="1" applyFont="1" applyFill="1" applyBorder="1"/>
    <xf numFmtId="166" fontId="2" fillId="3" borderId="0" xfId="0" applyNumberFormat="1" applyFont="1" applyFill="1"/>
    <xf numFmtId="9" fontId="0" fillId="4" borderId="0" xfId="0" applyNumberFormat="1" applyFill="1"/>
    <xf numFmtId="0" fontId="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7650-64B9-4E2A-8CD5-4CF65D6B54EC}">
  <dimension ref="A1:J47"/>
  <sheetViews>
    <sheetView tabSelected="1" topLeftCell="A5" workbookViewId="0">
      <selection activeCell="C18" sqref="C18"/>
    </sheetView>
  </sheetViews>
  <sheetFormatPr defaultRowHeight="15" x14ac:dyDescent="0.25"/>
  <cols>
    <col min="2" max="3" width="13.85546875" bestFit="1" customWidth="1"/>
    <col min="4" max="4" width="10.5703125" customWidth="1"/>
    <col min="6" max="6" width="8.7109375" customWidth="1"/>
  </cols>
  <sheetData>
    <row r="1" spans="1:10" x14ac:dyDescent="0.25">
      <c r="A1" t="s">
        <v>0</v>
      </c>
    </row>
    <row r="3" spans="1:10" x14ac:dyDescent="0.25">
      <c r="B3" t="s">
        <v>7</v>
      </c>
    </row>
    <row r="4" spans="1:10" x14ac:dyDescent="0.25">
      <c r="B4" s="1">
        <v>0.03</v>
      </c>
      <c r="C4" t="s">
        <v>2</v>
      </c>
    </row>
    <row r="5" spans="1:10" x14ac:dyDescent="0.25">
      <c r="B5" s="1">
        <v>0.01</v>
      </c>
      <c r="C5" t="s">
        <v>3</v>
      </c>
    </row>
    <row r="6" spans="1:10" x14ac:dyDescent="0.25">
      <c r="C6" s="4" t="s">
        <v>4</v>
      </c>
      <c r="D6" s="4"/>
      <c r="E6" s="4"/>
      <c r="F6" s="4"/>
      <c r="G6" s="4"/>
      <c r="H6" s="4"/>
      <c r="I6" s="4"/>
      <c r="J6" s="4"/>
    </row>
    <row r="7" spans="1:10" x14ac:dyDescent="0.25">
      <c r="B7" s="3">
        <v>1.5E-3</v>
      </c>
      <c r="C7" t="s">
        <v>5</v>
      </c>
      <c r="H7" t="s">
        <v>42</v>
      </c>
    </row>
    <row r="8" spans="1:10" x14ac:dyDescent="0.25">
      <c r="B8" s="3">
        <v>2.3E-3</v>
      </c>
      <c r="C8" t="s">
        <v>16</v>
      </c>
    </row>
    <row r="9" spans="1:10" x14ac:dyDescent="0.25">
      <c r="B9" s="3"/>
      <c r="C9" t="s">
        <v>12</v>
      </c>
    </row>
    <row r="10" spans="1:10" x14ac:dyDescent="0.25">
      <c r="C10" s="11" t="s">
        <v>6</v>
      </c>
      <c r="D10" s="11"/>
      <c r="E10" s="11"/>
      <c r="F10" s="11"/>
    </row>
    <row r="11" spans="1:10" x14ac:dyDescent="0.25">
      <c r="C11" t="s">
        <v>8</v>
      </c>
    </row>
    <row r="13" spans="1:10" x14ac:dyDescent="0.25">
      <c r="B13" t="s">
        <v>9</v>
      </c>
    </row>
    <row r="15" spans="1:10" x14ac:dyDescent="0.25">
      <c r="B15" t="s">
        <v>10</v>
      </c>
    </row>
    <row r="16" spans="1:10" ht="15.75" thickBot="1" x14ac:dyDescent="0.3"/>
    <row r="17" spans="2:9" ht="15.75" thickBot="1" x14ac:dyDescent="0.3">
      <c r="B17" s="6">
        <v>50000</v>
      </c>
      <c r="C17" t="s">
        <v>1</v>
      </c>
    </row>
    <row r="18" spans="2:9" ht="15.75" thickBot="1" x14ac:dyDescent="0.3">
      <c r="B18" s="7">
        <v>0.25</v>
      </c>
      <c r="C18" t="s">
        <v>11</v>
      </c>
    </row>
    <row r="19" spans="2:9" ht="15.75" thickBot="1" x14ac:dyDescent="0.3"/>
    <row r="20" spans="2:9" ht="15.75" thickBot="1" x14ac:dyDescent="0.3">
      <c r="B20" s="8">
        <v>3000000</v>
      </c>
      <c r="C20" t="s">
        <v>28</v>
      </c>
    </row>
    <row r="21" spans="2:9" ht="15.75" thickBot="1" x14ac:dyDescent="0.3">
      <c r="B21" s="8">
        <v>15000</v>
      </c>
      <c r="C21" t="s">
        <v>27</v>
      </c>
    </row>
    <row r="22" spans="2:9" ht="15.75" thickBot="1" x14ac:dyDescent="0.3">
      <c r="B22" s="8">
        <v>1000000</v>
      </c>
      <c r="C22" t="s">
        <v>13</v>
      </c>
    </row>
    <row r="24" spans="2:9" x14ac:dyDescent="0.25">
      <c r="C24" s="2">
        <f>B20*0.5</f>
        <v>1500000</v>
      </c>
      <c r="D24" t="s">
        <v>14</v>
      </c>
    </row>
    <row r="25" spans="2:9" x14ac:dyDescent="0.25">
      <c r="C25" s="2">
        <f>B20*0.25</f>
        <v>750000</v>
      </c>
      <c r="D25" t="s">
        <v>15</v>
      </c>
    </row>
    <row r="26" spans="2:9" ht="15.75" thickBot="1" x14ac:dyDescent="0.3">
      <c r="C26" s="2">
        <f>B20*0.25</f>
        <v>750000</v>
      </c>
      <c r="D26" t="s">
        <v>17</v>
      </c>
    </row>
    <row r="27" spans="2:9" ht="15.75" thickBot="1" x14ac:dyDescent="0.3">
      <c r="C27" s="8">
        <v>10000</v>
      </c>
      <c r="D27" t="s">
        <v>18</v>
      </c>
    </row>
    <row r="28" spans="2:9" x14ac:dyDescent="0.25">
      <c r="C28" s="2">
        <f>B21</f>
        <v>15000</v>
      </c>
      <c r="D28" t="s">
        <v>27</v>
      </c>
    </row>
    <row r="30" spans="2:9" x14ac:dyDescent="0.25">
      <c r="C30" t="s">
        <v>19</v>
      </c>
      <c r="F30" t="s">
        <v>20</v>
      </c>
      <c r="I30" t="s">
        <v>41</v>
      </c>
    </row>
    <row r="31" spans="2:9" x14ac:dyDescent="0.25">
      <c r="B31" t="s">
        <v>21</v>
      </c>
      <c r="C31" s="9">
        <f>B22*0.0015</f>
        <v>1500</v>
      </c>
      <c r="E31" s="16">
        <f>B18</f>
        <v>0.25</v>
      </c>
      <c r="F31" s="9">
        <f>E31*C31</f>
        <v>375</v>
      </c>
    </row>
    <row r="32" spans="2:9" x14ac:dyDescent="0.25">
      <c r="B32" t="s">
        <v>22</v>
      </c>
      <c r="C32" s="5">
        <f>C25*B7</f>
        <v>1125</v>
      </c>
      <c r="F32" s="5">
        <f>E31*C32</f>
        <v>281.25</v>
      </c>
    </row>
    <row r="33" spans="2:9" x14ac:dyDescent="0.25">
      <c r="B33" t="s">
        <v>23</v>
      </c>
      <c r="C33" s="9">
        <f>C26*B8</f>
        <v>1725</v>
      </c>
      <c r="F33" s="9">
        <f>E31*C33</f>
        <v>431.25</v>
      </c>
    </row>
    <row r="34" spans="2:9" x14ac:dyDescent="0.25">
      <c r="B34" t="s">
        <v>24</v>
      </c>
      <c r="C34" s="5">
        <f>C24*B4</f>
        <v>45000</v>
      </c>
      <c r="F34" s="5">
        <f>E31*C34</f>
        <v>11250</v>
      </c>
    </row>
    <row r="35" spans="2:9" x14ac:dyDescent="0.25">
      <c r="B35" t="s">
        <v>25</v>
      </c>
      <c r="C35" s="5">
        <f>C27</f>
        <v>10000</v>
      </c>
      <c r="F35" s="5">
        <f>E31*C35</f>
        <v>2500</v>
      </c>
    </row>
    <row r="36" spans="2:9" x14ac:dyDescent="0.25">
      <c r="B36" t="s">
        <v>26</v>
      </c>
      <c r="C36" s="5">
        <f>C28</f>
        <v>15000</v>
      </c>
      <c r="F36" s="5">
        <f>E31*C36</f>
        <v>3750</v>
      </c>
      <c r="G36" t="s">
        <v>39</v>
      </c>
    </row>
    <row r="38" spans="2:9" x14ac:dyDescent="0.25">
      <c r="B38" t="s">
        <v>29</v>
      </c>
      <c r="C38" s="15">
        <f>SUM(C31:C36)</f>
        <v>74350</v>
      </c>
      <c r="D38" s="9"/>
      <c r="E38" s="9"/>
      <c r="F38" s="9">
        <f t="shared" ref="F38" si="0">SUM(F31:F36)</f>
        <v>18587.5</v>
      </c>
      <c r="G38" t="s">
        <v>30</v>
      </c>
    </row>
    <row r="39" spans="2:9" x14ac:dyDescent="0.25">
      <c r="F39" s="5">
        <f>B17</f>
        <v>50000</v>
      </c>
      <c r="G39" t="s">
        <v>31</v>
      </c>
    </row>
    <row r="41" spans="2:9" ht="15.75" thickBot="1" x14ac:dyDescent="0.3">
      <c r="F41" s="15">
        <f>F38+F39</f>
        <v>68587.5</v>
      </c>
      <c r="G41" t="s">
        <v>32</v>
      </c>
    </row>
    <row r="42" spans="2:9" ht="15.75" thickBot="1" x14ac:dyDescent="0.3">
      <c r="B42" s="12" t="s">
        <v>33</v>
      </c>
      <c r="C42" s="13"/>
      <c r="D42" s="14">
        <f>C38-F41</f>
        <v>5762.5</v>
      </c>
    </row>
    <row r="43" spans="2:9" x14ac:dyDescent="0.25">
      <c r="B43" t="s">
        <v>34</v>
      </c>
      <c r="D43" s="10">
        <f>0.03*B20</f>
        <v>90000</v>
      </c>
      <c r="E43" t="s">
        <v>35</v>
      </c>
    </row>
    <row r="44" spans="2:9" x14ac:dyDescent="0.25">
      <c r="E44" t="s">
        <v>36</v>
      </c>
    </row>
    <row r="45" spans="2:9" x14ac:dyDescent="0.25">
      <c r="E45" t="s">
        <v>37</v>
      </c>
    </row>
    <row r="46" spans="2:9" x14ac:dyDescent="0.25">
      <c r="E46" s="17" t="s">
        <v>38</v>
      </c>
      <c r="F46" s="17"/>
      <c r="G46" s="17"/>
      <c r="H46" s="17"/>
      <c r="I46" s="17"/>
    </row>
    <row r="47" spans="2:9" x14ac:dyDescent="0.25">
      <c r="E4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Christy</dc:creator>
  <cp:lastModifiedBy>Rene Scourey</cp:lastModifiedBy>
  <dcterms:created xsi:type="dcterms:W3CDTF">2024-07-21T22:01:16Z</dcterms:created>
  <dcterms:modified xsi:type="dcterms:W3CDTF">2024-07-24T00:45:31Z</dcterms:modified>
</cp:coreProperties>
</file>